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45DEF878-25D2-4D61-9200-DEF2F0F7A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W20" i="1"/>
  <c r="W19" i="1"/>
  <c r="W18" i="1"/>
  <c r="W17" i="1"/>
  <c r="W16" i="1"/>
  <c r="W15" i="1"/>
  <c r="W14" i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<sst xmlns="http://schemas.openxmlformats.org/spreadsheetml/2006/main" count="423" uniqueCount="73">
  <si>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</si>
  <si>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</si>
  <si>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</si>
  <si>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</si>
  <si>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</si>
  <si>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</si>
  <si>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</si>
  <si>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</si>
  <si>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</si>
  <si>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</si>
  <si>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</si>
  <si>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</si>
  <si>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</si>
  <si>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</si>
  <si>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</si>
  <si>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</si>
  <si>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</si>
  <si>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</si>
  <si>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</si>
  <si>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</si>
  <si>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</si>
  <si>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</si>
  <si>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</si>
  <si>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</si>
  <si>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</si>
  <si>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</si>
  <si>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</si>
  <si>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</si>
  <si>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</si>
  <si>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</si>
  <si>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</si>
  <si>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</si>
  <si>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0050375</t>
  </si>
  <si>
    <t>MEASLE PAN</t>
  </si>
  <si>
    <t>Measles (Rubeola) Antibodies, IgG  and IgM</t>
  </si>
  <si>
    <t>x</t>
  </si>
  <si>
    <t>0099597</t>
  </si>
  <si>
    <t>MEASLES M</t>
  </si>
  <si>
    <t>Measles (Rubeola) Antibody, IgM by IFA</t>
  </si>
  <si>
    <t>2010214</t>
  </si>
  <si>
    <t>RENCAPAN</t>
  </si>
  <si>
    <t>Hereditary Renal Cancer Panel, Sequencing and Deletion/Duplication</t>
  </si>
  <si>
    <t>2010990</t>
  </si>
  <si>
    <t>CB GLOB</t>
  </si>
  <si>
    <t>Corticosteroid-Binding Globulin (CBG)</t>
  </si>
  <si>
    <t>2012032</t>
  </si>
  <si>
    <t>CANCERPAN</t>
  </si>
  <si>
    <t>Hereditary Cancer Panel, Sequencing and Deletion/Duplication</t>
  </si>
  <si>
    <t>2012135</t>
  </si>
  <si>
    <t>HSV2 INHIB</t>
  </si>
  <si>
    <t xml:space="preserve">Herpes Simplex Virus Type 2 (HSV-2) IgG Inhibition, by Immunoassay
</t>
  </si>
  <si>
    <t>2013101</t>
  </si>
  <si>
    <t>HMGCR</t>
  </si>
  <si>
    <t>3-Hydroxy-3-Methylglutaryl Coenzyme A Reductase (HMGCR) Antibody, IgG</t>
  </si>
  <si>
    <t>2014704</t>
  </si>
  <si>
    <t>SCID-MAT</t>
  </si>
  <si>
    <t>Maternal T Cell Engraftment in SCID, Maternal Specimen</t>
  </si>
  <si>
    <t>3001635</t>
  </si>
  <si>
    <t>BWS-RSS DD</t>
  </si>
  <si>
    <t>Beckwith-Wiedemann Syndrome (BWS) and Russell-Silver Syndrome (RSS) by Methylation-Specific MLPA</t>
  </si>
  <si>
    <t>3001855</t>
  </si>
  <si>
    <t>BRCA NGS</t>
  </si>
  <si>
    <t>BRCA1 and BRCA2-Associated HBOC Syndrome Panel, Sequencing and Deletion/Duplication</t>
  </si>
  <si>
    <t>3004457</t>
  </si>
  <si>
    <t>G6PD NGS</t>
  </si>
  <si>
    <t>Glucose-6-Phosphate Dehydrogenase Deficiency (G6PD) Sequencing</t>
  </si>
  <si>
    <t>3005697</t>
  </si>
  <si>
    <t>GIHR NGS</t>
  </si>
  <si>
    <t>Hereditary Gastrointestinal Cancer High-Risk Panel, Sequencing and Deletion/Duplication</t>
  </si>
  <si>
    <t>3017751</t>
  </si>
  <si>
    <t>ENCEPH-SER</t>
  </si>
  <si>
    <t>Encephalitis Panel With Reflex to Herpes Simplex Virus Types 1 and 2 Glycoprotein G-Specific Antibodies, IgG, Serum (Test on Delay as of 09/23/2025)</t>
  </si>
  <si>
    <t>Effective as of October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</si>
</sst>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22"/>
  <sheetViews>
    <sheetView showGridLines="0" tabSelected="1" workbookViewId="0">
      <pane ySplit="3" topLeftCell="A15" activePane="bottomLeft" state="frozen"/>
      <selection pane="bottomLeft" activeCell="A16" sqref="A16:XFD16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72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45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35</v>
      </c>
      <c r="F9" s="7" t="s">
        <v>35</v>
      </c>
      <c r="G9" s="7" t="s">
        <v>35</v>
      </c>
      <c r="H9" s="7" t="s">
        <v>0</v>
      </c>
      <c r="I9" s="7" t="s">
        <v>0</v>
      </c>
      <c r="J9" s="7" t="s">
        <v>35</v>
      </c>
      <c r="K9" s="7" t="s">
        <v>35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16" t="str">
        <f>HYPERLINK("http://www.aruplab.com/Testing-Information/resources/HotLines/HotLineDocs/Oct2025ICHL/0050375.pdf","H")</f>
        <v>H</v>
      </c>
      <c r="X9" s="7" t="s">
        <v>0</v>
      </c>
      <c r="Y9" s="7" t="s">
        <v>0</v>
      </c>
      <c r="Z9" s="7" t="s">
        <v>0</v>
      </c>
      <c r="AA9" s="8">
        <v>45936</v>
      </c>
    </row>
    <row r="10" spans="1:27" ht="30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35</v>
      </c>
      <c r="F10" s="7" t="s">
        <v>35</v>
      </c>
      <c r="G10" s="7" t="s">
        <v>35</v>
      </c>
      <c r="H10" s="7" t="s">
        <v>0</v>
      </c>
      <c r="I10" s="7" t="s">
        <v>0</v>
      </c>
      <c r="J10" s="7" t="s">
        <v>35</v>
      </c>
      <c r="K10" s="7" t="s">
        <v>35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16" t="str">
        <f>HYPERLINK("http://www.aruplab.com/Testing-Information/resources/HotLines/HotLineDocs/Oct2025ICHL/0099597.pdf","H")</f>
        <v>H</v>
      </c>
      <c r="X10" s="7" t="s">
        <v>0</v>
      </c>
      <c r="Y10" s="7" t="s">
        <v>0</v>
      </c>
      <c r="Z10" s="7" t="s">
        <v>0</v>
      </c>
      <c r="AA10" s="8">
        <v>45936</v>
      </c>
    </row>
    <row r="11" spans="1:27" ht="60" x14ac:dyDescent="0.2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35</v>
      </c>
      <c r="G11" s="7" t="s">
        <v>0</v>
      </c>
      <c r="H11" s="7" t="s">
        <v>0</v>
      </c>
      <c r="I11" s="7" t="s">
        <v>0</v>
      </c>
      <c r="J11" s="7" t="s">
        <v>35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16" t="str">
        <f>HYPERLINK("http://www.aruplab.com/Testing-Information/resources/HotLines/HotLineDocs/Oct2025ICHL/2010214.pdf","H")</f>
        <v>H</v>
      </c>
      <c r="X11" s="7" t="s">
        <v>0</v>
      </c>
      <c r="Y11" s="7" t="s">
        <v>0</v>
      </c>
      <c r="Z11" s="7" t="s">
        <v>0</v>
      </c>
      <c r="AA11" s="8">
        <v>45936</v>
      </c>
    </row>
    <row r="12" spans="1:27" ht="30" x14ac:dyDescent="0.25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35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16" t="str">
        <f>HYPERLINK("http://www.aruplab.com/Testing-Information/resources/HotLines/HotLineDocs/Oct2025ICHL/2010990.pdf","H")</f>
        <v>H</v>
      </c>
      <c r="X12" s="7" t="s">
        <v>0</v>
      </c>
      <c r="Y12" s="7" t="s">
        <v>0</v>
      </c>
      <c r="Z12" s="7" t="s">
        <v>0</v>
      </c>
      <c r="AA12" s="8">
        <v>45936</v>
      </c>
    </row>
    <row r="13" spans="1:27" ht="45" x14ac:dyDescent="0.25">
      <c r="A13" s="6" t="s">
        <v>45</v>
      </c>
      <c r="B13" s="6" t="s">
        <v>46</v>
      </c>
      <c r="C13" s="6" t="s">
        <v>47</v>
      </c>
      <c r="D13" s="7" t="s">
        <v>0</v>
      </c>
      <c r="E13" s="7" t="s">
        <v>0</v>
      </c>
      <c r="F13" s="7" t="s">
        <v>35</v>
      </c>
      <c r="G13" s="7" t="s">
        <v>0</v>
      </c>
      <c r="H13" s="7" t="s">
        <v>0</v>
      </c>
      <c r="I13" s="7" t="s">
        <v>0</v>
      </c>
      <c r="J13" s="7" t="s">
        <v>35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16" t="str">
        <f>HYPERLINK("http://www.aruplab.com/Testing-Information/resources/HotLines/HotLineDocs/Oct2025ICHL/2012032.pdf","H")</f>
        <v>H</v>
      </c>
      <c r="X13" s="7" t="s">
        <v>0</v>
      </c>
      <c r="Y13" s="7" t="s">
        <v>0</v>
      </c>
      <c r="Z13" s="7" t="s">
        <v>0</v>
      </c>
      <c r="AA13" s="8">
        <v>45936</v>
      </c>
    </row>
    <row r="14" spans="1:27" ht="75" x14ac:dyDescent="0.25">
      <c r="A14" s="6" t="s">
        <v>48</v>
      </c>
      <c r="B14" s="6" t="s">
        <v>49</v>
      </c>
      <c r="C14" s="6" t="s">
        <v>50</v>
      </c>
      <c r="D14" s="7" t="s">
        <v>0</v>
      </c>
      <c r="E14" s="7" t="s">
        <v>35</v>
      </c>
      <c r="F14" s="7" t="s">
        <v>0</v>
      </c>
      <c r="G14" s="7" t="s">
        <v>35</v>
      </c>
      <c r="H14" s="7" t="s">
        <v>35</v>
      </c>
      <c r="I14" s="7" t="s">
        <v>0</v>
      </c>
      <c r="J14" s="7" t="s">
        <v>0</v>
      </c>
      <c r="K14" s="7" t="s">
        <v>0</v>
      </c>
      <c r="L14" s="7" t="s">
        <v>35</v>
      </c>
      <c r="M14" s="7" t="s">
        <v>35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16" t="str">
        <f>HYPERLINK("http://www.aruplab.com/Testing-Information/resources/HotLines/HotLineDocs/Oct2025ICHL/2012135.pdf","H")</f>
        <v>H</v>
      </c>
      <c r="X14" s="7" t="s">
        <v>0</v>
      </c>
      <c r="Y14" s="7" t="s">
        <v>0</v>
      </c>
      <c r="Z14" s="7" t="s">
        <v>0</v>
      </c>
      <c r="AA14" s="8">
        <v>45936</v>
      </c>
    </row>
    <row r="15" spans="1:27" ht="75" x14ac:dyDescent="0.25">
      <c r="A15" s="6" t="s">
        <v>51</v>
      </c>
      <c r="B15" s="6" t="s">
        <v>52</v>
      </c>
      <c r="C15" s="6" t="s">
        <v>53</v>
      </c>
      <c r="D15" s="7" t="s">
        <v>0</v>
      </c>
      <c r="E15" s="7" t="s">
        <v>0</v>
      </c>
      <c r="F15" s="7" t="s">
        <v>35</v>
      </c>
      <c r="G15" s="7" t="s">
        <v>35</v>
      </c>
      <c r="H15" s="7" t="s">
        <v>35</v>
      </c>
      <c r="I15" s="7" t="s">
        <v>0</v>
      </c>
      <c r="J15" s="7" t="s">
        <v>0</v>
      </c>
      <c r="K15" s="7" t="s">
        <v>35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35</v>
      </c>
      <c r="R15" s="7" t="s">
        <v>0</v>
      </c>
      <c r="S15" s="7" t="s">
        <v>35</v>
      </c>
      <c r="T15" s="7" t="s">
        <v>0</v>
      </c>
      <c r="U15" s="7" t="s">
        <v>0</v>
      </c>
      <c r="V15" s="7" t="s">
        <v>0</v>
      </c>
      <c r="W15" s="16" t="str">
        <f>HYPERLINK("http://www.aruplab.com/Testing-Information/resources/HotLines/HotLineDocs/Oct2025ICHL/2013101.pdf","H")</f>
        <v>H</v>
      </c>
      <c r="X15" s="7" t="s">
        <v>0</v>
      </c>
      <c r="Y15" s="7" t="s">
        <v>0</v>
      </c>
      <c r="Z15" s="7" t="s">
        <v>0</v>
      </c>
      <c r="AA15" s="8">
        <v>45936</v>
      </c>
    </row>
    <row r="16" spans="1:27" ht="45" x14ac:dyDescent="0.25">
      <c r="A16" s="6" t="s">
        <v>54</v>
      </c>
      <c r="B16" s="6" t="s">
        <v>55</v>
      </c>
      <c r="C16" s="6" t="s">
        <v>56</v>
      </c>
      <c r="D16" s="7" t="s">
        <v>0</v>
      </c>
      <c r="E16" s="7" t="s">
        <v>0</v>
      </c>
      <c r="F16" s="7" t="s">
        <v>35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16" t="str">
        <f>HYPERLINK("http://www.aruplab.com/Testing-Information/resources/HotLines/HotLineDocs/Oct2025ICHL/2014704.pdf","H")</f>
        <v>H</v>
      </c>
      <c r="X16" s="7" t="s">
        <v>0</v>
      </c>
      <c r="Y16" s="7" t="s">
        <v>0</v>
      </c>
      <c r="Z16" s="7" t="s">
        <v>0</v>
      </c>
      <c r="AA16" s="8">
        <v>45936</v>
      </c>
    </row>
    <row r="17" spans="1:27" ht="90" x14ac:dyDescent="0.25">
      <c r="A17" s="6" t="s">
        <v>57</v>
      </c>
      <c r="B17" s="6" t="s">
        <v>58</v>
      </c>
      <c r="C17" s="6" t="s">
        <v>59</v>
      </c>
      <c r="D17" s="7" t="s">
        <v>0</v>
      </c>
      <c r="E17" s="7" t="s">
        <v>0</v>
      </c>
      <c r="F17" s="7" t="s">
        <v>35</v>
      </c>
      <c r="G17" s="7" t="s">
        <v>35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16" t="str">
        <f>HYPERLINK("http://www.aruplab.com/Testing-Information/resources/HotLines/HotLineDocs/Oct2025ICHL/3001635.pdf","H")</f>
        <v>H</v>
      </c>
      <c r="X17" s="7" t="s">
        <v>0</v>
      </c>
      <c r="Y17" s="7" t="s">
        <v>0</v>
      </c>
      <c r="Z17" s="7" t="s">
        <v>0</v>
      </c>
      <c r="AA17" s="8">
        <v>45936</v>
      </c>
    </row>
    <row r="18" spans="1:27" ht="75" x14ac:dyDescent="0.25">
      <c r="A18" s="6" t="s">
        <v>60</v>
      </c>
      <c r="B18" s="6" t="s">
        <v>61</v>
      </c>
      <c r="C18" s="6" t="s">
        <v>62</v>
      </c>
      <c r="D18" s="7" t="s">
        <v>0</v>
      </c>
      <c r="E18" s="7" t="s">
        <v>0</v>
      </c>
      <c r="F18" s="7" t="s">
        <v>35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16" t="str">
        <f>HYPERLINK("http://www.aruplab.com/Testing-Information/resources/HotLines/HotLineDocs/Oct2025ICHL/3001855.pdf","H")</f>
        <v>H</v>
      </c>
      <c r="X18" s="7" t="s">
        <v>0</v>
      </c>
      <c r="Y18" s="7" t="s">
        <v>0</v>
      </c>
      <c r="Z18" s="7" t="s">
        <v>0</v>
      </c>
      <c r="AA18" s="8">
        <v>45936</v>
      </c>
    </row>
    <row r="19" spans="1:27" ht="60" x14ac:dyDescent="0.25">
      <c r="A19" s="6" t="s">
        <v>63</v>
      </c>
      <c r="B19" s="6" t="s">
        <v>64</v>
      </c>
      <c r="C19" s="6" t="s">
        <v>65</v>
      </c>
      <c r="D19" s="7" t="s">
        <v>0</v>
      </c>
      <c r="E19" s="7" t="s">
        <v>0</v>
      </c>
      <c r="F19" s="7" t="s">
        <v>35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  <c r="W19" s="16" t="str">
        <f>HYPERLINK("http://www.aruplab.com/Testing-Information/resources/HotLines/HotLineDocs/Oct2025ICHL/3004457.pdf","H")</f>
        <v>H</v>
      </c>
      <c r="X19" s="7" t="s">
        <v>0</v>
      </c>
      <c r="Y19" s="7" t="s">
        <v>0</v>
      </c>
      <c r="Z19" s="7" t="s">
        <v>0</v>
      </c>
      <c r="AA19" s="8">
        <v>45936</v>
      </c>
    </row>
    <row r="20" spans="1:27" ht="75" x14ac:dyDescent="0.25">
      <c r="A20" s="6" t="s">
        <v>66</v>
      </c>
      <c r="B20" s="6" t="s">
        <v>67</v>
      </c>
      <c r="C20" s="6" t="s">
        <v>68</v>
      </c>
      <c r="D20" s="7" t="s">
        <v>0</v>
      </c>
      <c r="E20" s="7" t="s">
        <v>0</v>
      </c>
      <c r="F20" s="7" t="s">
        <v>35</v>
      </c>
      <c r="G20" s="7" t="s">
        <v>0</v>
      </c>
      <c r="H20" s="7" t="s">
        <v>0</v>
      </c>
      <c r="I20" s="7" t="s">
        <v>0</v>
      </c>
      <c r="J20" s="7" t="s">
        <v>35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7" t="s">
        <v>0</v>
      </c>
      <c r="W20" s="16" t="str">
        <f>HYPERLINK("http://www.aruplab.com/Testing-Information/resources/HotLines/HotLineDocs/Oct2025ICHL/3005697.pdf","H")</f>
        <v>H</v>
      </c>
      <c r="X20" s="7" t="s">
        <v>0</v>
      </c>
      <c r="Y20" s="7" t="s">
        <v>0</v>
      </c>
      <c r="Z20" s="7" t="s">
        <v>0</v>
      </c>
      <c r="AA20" s="8">
        <v>45936</v>
      </c>
    </row>
    <row r="21" spans="1:27" ht="120" x14ac:dyDescent="0.25">
      <c r="A21" s="6" t="s">
        <v>69</v>
      </c>
      <c r="B21" s="6" t="s">
        <v>70</v>
      </c>
      <c r="C21" s="6" t="s">
        <v>71</v>
      </c>
      <c r="D21" s="7" t="s">
        <v>0</v>
      </c>
      <c r="E21" s="7" t="s">
        <v>35</v>
      </c>
      <c r="F21" s="7" t="s">
        <v>0</v>
      </c>
      <c r="G21" s="7" t="s">
        <v>35</v>
      </c>
      <c r="H21" s="7" t="s">
        <v>0</v>
      </c>
      <c r="I21" s="7" t="s">
        <v>0</v>
      </c>
      <c r="J21" s="7" t="s">
        <v>35</v>
      </c>
      <c r="K21" s="7" t="s">
        <v>35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7" t="s">
        <v>0</v>
      </c>
      <c r="W21" s="16" t="str">
        <f>HYPERLINK("http://www.aruplab.com/Testing-Information/resources/HotLines/HotLineDocs/Oct2025ICHL/3017751.pdf","H")</f>
        <v>H</v>
      </c>
      <c r="X21" s="7" t="s">
        <v>0</v>
      </c>
      <c r="Y21" s="7" t="s">
        <v>0</v>
      </c>
      <c r="Z21" s="7" t="s">
        <v>0</v>
      </c>
      <c r="AA21" s="8">
        <v>45936</v>
      </c>
    </row>
    <row r="22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2025-09-30T20:58:21Z</dcterms:created>
  <dcterms:modified xsi:type="dcterms:W3CDTF">2025-10-01T18:41:00Z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2025-09-30T20:58:06Z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1e7f8194-7a43-4bbc-b37a-5bbe8683bdd7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